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" sheetId="2" r:id="rId2"/>
    <sheet name="4" sheetId="3" r:id="rId3"/>
  </sheets>
  <definedNames>
    <definedName name="A">'4'!$A$1</definedName>
    <definedName name="B">'4'!$B$1</definedName>
    <definedName name="d">'1'!$A$4</definedName>
    <definedName name="e">'2'!$C$24</definedName>
    <definedName name="k">'2'!$C$24:$C$27</definedName>
    <definedName name="n">'2'!$F$39:$F$44</definedName>
    <definedName name="p">'4'!$D$24</definedName>
    <definedName name="Q">'4'!$C$1</definedName>
    <definedName name="s">'4'!$A$24</definedName>
    <definedName name="t">'2'!$C$25</definedName>
    <definedName name="u">'2'!$C$27</definedName>
    <definedName name="w">'2'!$C$23</definedName>
    <definedName name="y">'2'!$C$26</definedName>
    <definedName name="е">'1'!$B$3</definedName>
    <definedName name="к">'1'!$A$3</definedName>
    <definedName name="н">'1'!$C$3</definedName>
    <definedName name="периметр">'4'!$C$24</definedName>
  </definedNames>
  <calcPr fullCalcOnLoad="1"/>
</workbook>
</file>

<file path=xl/sharedStrings.xml><?xml version="1.0" encoding="utf-8"?>
<sst xmlns="http://schemas.openxmlformats.org/spreadsheetml/2006/main" count="92" uniqueCount="58">
  <si>
    <t>a=</t>
  </si>
  <si>
    <t>b=</t>
  </si>
  <si>
    <t>c=</t>
  </si>
  <si>
    <t xml:space="preserve">Решения  квадратного уравнения </t>
  </si>
  <si>
    <t>&lt;-- дискреинат</t>
  </si>
  <si>
    <t>&lt;-- первый корень</t>
  </si>
  <si>
    <t>&lt;-- второй корень</t>
  </si>
  <si>
    <t>Вычисления корней с проверкой дискриминанта</t>
  </si>
  <si>
    <t>&lt;-- квадратный корень из дискреината</t>
  </si>
  <si>
    <t>№ п/п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</si>
  <si>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</si>
  <si>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</si>
  <si>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</si>
  <si>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</si>
  <si>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</si>
  <si>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</si>
  <si>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</si>
  <si>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</si>
  <si>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Итоги экзаменационной сессии</t>
  </si>
  <si>
    <t>Средний балл</t>
  </si>
  <si>
    <t>Ф.И.О.</t>
  </si>
  <si>
    <t>Стипендия</t>
  </si>
  <si>
    <t>Выплаты стипендий</t>
  </si>
  <si>
    <t>Петров И. М.</t>
  </si>
  <si>
    <t>Алиев Ф. С.</t>
  </si>
  <si>
    <t>Венков П. Р.</t>
  </si>
  <si>
    <t>Средняя степендия</t>
  </si>
  <si>
    <r>
      <t xml:space="preserve">если 3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s &lt;4</t>
    </r>
  </si>
  <si>
    <r>
      <t xml:space="preserve">если 4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s &lt; 4.5</t>
    </r>
  </si>
  <si>
    <r>
      <t xml:space="preserve">если 4.5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s &lt; 5</t>
    </r>
  </si>
  <si>
    <t xml:space="preserve">если s= 5, </t>
  </si>
  <si>
    <t> количество сдавших сессию на "отлично" (9 и 10 баллов);</t>
  </si>
  <si>
    <t>на "хорошо" и "отлично" (6-10 баллов);</t>
  </si>
  <si>
    <t>  количество неуспевающих (имеющих 2 балла);</t>
  </si>
  <si>
    <t> самый "сложный" предмет;</t>
  </si>
  <si>
    <t>фамилию студента, с наивысшим средним баллом.</t>
  </si>
  <si>
    <t>степендия</t>
  </si>
  <si>
    <t>Если же s&lt;3 или s&gt;5, то стипендия не назначается и поэтому нужно в этом случае коэффициент k вычислять специальным образом, например, присвоить k текст «Неправильные данные»</t>
  </si>
  <si>
    <t>оценки9-10</t>
  </si>
  <si>
    <t>оценки7-8</t>
  </si>
  <si>
    <t>имеющие2</t>
  </si>
  <si>
    <t xml:space="preserve">Задание 4. 
Пусть в ячейках A1,A2,A3 Листа4 записаны три числа, задающих длины сторон треугольника.
Написать формулу:
 определения типа треугольника (равносторонний, равнобедренный, разносторонний),
 определения типа треугольника (прямоугольный, остроугольный, тупоугольный),
 вычисления площади треугольника, если он существует. В противном случае в ячейку В1 вывести слово "нет".
</t>
  </si>
  <si>
    <t>A</t>
  </si>
  <si>
    <t>B</t>
  </si>
  <si>
    <t>C</t>
  </si>
  <si>
    <t>вид треугольника</t>
  </si>
  <si>
    <t>тип треугольника</t>
  </si>
  <si>
    <t>площадь при условии существования</t>
  </si>
  <si>
    <t xml:space="preserve">площадь </t>
  </si>
  <si>
    <t>полупериметр</t>
  </si>
  <si>
    <t>периметр</t>
  </si>
  <si>
    <t>a=0</t>
  </si>
  <si>
    <t>b=0</t>
  </si>
  <si>
    <t>с=0</t>
  </si>
  <si>
    <t>все&lt;&gt;0-</t>
  </si>
  <si>
    <t>Сапарова Г.П</t>
  </si>
  <si>
    <t>Керимбердиева М.Т</t>
  </si>
  <si>
    <t>Керимбердиева М.Т.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</si>
</sst>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8"/>
      <name val="Arial"/>
      <family val="2"/>
    </font>
    <font>
      <b/>
      <sz val="12"/>
      <color indexed="8"/>
      <name val="Times New Roman"/>
      <family val="1"/>
    </font>
    <font>
      <sz val="12"/>
      <name val="Symbol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4.8515625" style="0" customWidth="1"/>
  </cols>
  <sheetData>
    <row r="1" ht="18">
      <c r="A1" s="2" t="s">
        <v>3</v>
      </c>
    </row>
    <row r="2" spans="1:3" ht="12.75">
      <c r="A2" s="3" t="s">
        <v>0</v>
      </c>
      <c r="B2" s="3" t="s">
        <v>1</v>
      </c>
      <c r="C2" s="3" t="s">
        <v>2</v>
      </c>
    </row>
    <row r="3" spans="1:3" ht="12.75">
      <c r="A3">
        <v>0</v>
      </c>
      <c r="B3">
        <v>-12</v>
      </c>
      <c r="C3">
        <v>-46</v>
      </c>
    </row>
    <row r="4" spans="1:4" ht="12.75">
      <c r="A4" s="1">
        <f>е^2-4*к*н</f>
        <v>144</v>
      </c>
      <c r="D4" t="s">
        <v>4</v>
      </c>
    </row>
    <row r="5" spans="1:4" ht="12.75">
      <c r="A5">
        <f>A19</f>
        <v>-3.8333333333333335</v>
      </c>
      <c r="D5" t="s">
        <v>5</v>
      </c>
    </row>
    <row r="6" spans="1:4" ht="12.75">
      <c r="A6" t="b">
        <f>D20</f>
        <v>0</v>
      </c>
      <c r="D6" t="s">
        <v>6</v>
      </c>
    </row>
    <row r="7" ht="15.75">
      <c r="A7" s="4" t="s">
        <v>7</v>
      </c>
    </row>
    <row r="8" ht="12.75">
      <c r="D8" t="s">
        <v>8</v>
      </c>
    </row>
    <row r="9" spans="1:4" ht="12.75">
      <c r="A9">
        <f>IF(d&gt;0,A28,"решения нет")</f>
        <v>1.5</v>
      </c>
      <c r="D9" t="s">
        <v>5</v>
      </c>
    </row>
    <row r="10" spans="1:4" ht="12.75">
      <c r="A10">
        <f>IF(d&gt;0,A29,"решения нет")</f>
        <v>-2.5</v>
      </c>
      <c r="D10" t="s">
        <v>6</v>
      </c>
    </row>
    <row r="17" spans="1:5" ht="12.75">
      <c r="A17" t="b">
        <f>IF(AND(к&lt;&gt;0,е&lt;&gt;0,н&lt;&gt;0),((е-SQRT(d))/2*к))</f>
        <v>0</v>
      </c>
      <c r="B17" t="s">
        <v>54</v>
      </c>
      <c r="D17" t="b">
        <f>IF(AND(к&lt;&gt;0,е&lt;&gt;0,н&lt;&gt;0),((е+SQRT(d))/2*к))</f>
        <v>0</v>
      </c>
      <c r="E17" t="s">
        <v>54</v>
      </c>
    </row>
    <row r="18" spans="1:5" ht="12.75">
      <c r="A18" t="b">
        <f>IF(е=0,"нет решений",A20)</f>
        <v>0</v>
      </c>
      <c r="B18" t="s">
        <v>52</v>
      </c>
      <c r="D18" t="b">
        <f>IF(е=0,"нет решений",D20)</f>
        <v>0</v>
      </c>
      <c r="E18" t="s">
        <v>52</v>
      </c>
    </row>
    <row r="19" spans="1:5" ht="12.75">
      <c r="A19">
        <f>IF(к=0,-н/е,A18)</f>
        <v>-3.8333333333333335</v>
      </c>
      <c r="B19" t="s">
        <v>51</v>
      </c>
      <c r="D19">
        <f>IF(к=0,-н/е,D18)</f>
        <v>-3.8333333333333335</v>
      </c>
      <c r="E19" t="s">
        <v>51</v>
      </c>
    </row>
    <row r="20" spans="1:5" ht="12.75">
      <c r="A20" t="b">
        <f>IF(н=0,"множество решений",A17)</f>
        <v>0</v>
      </c>
      <c r="B20" t="s">
        <v>53</v>
      </c>
      <c r="D20" t="b">
        <f>IF(н=0,"множество решений",D17)</f>
        <v>0</v>
      </c>
      <c r="E20" t="s">
        <v>53</v>
      </c>
    </row>
    <row r="24" ht="12.75">
      <c r="A24">
        <f>SQRT(d)</f>
        <v>12</v>
      </c>
    </row>
    <row r="26" ht="12.75">
      <c r="A26" t="e">
        <v>#NUM!</v>
      </c>
    </row>
    <row r="27" ht="12.75">
      <c r="A27" t="e">
        <v>#NUM!</v>
      </c>
    </row>
    <row r="28" ht="12.75">
      <c r="A28">
        <f>IF(A=0,-Q/B,IF(Q=0,"множество решений",IF(B=0,"решений нет",IF(A&lt;&gt;0,(-B+SQRT(d))/(2*A)))))</f>
        <v>1.5</v>
      </c>
    </row>
    <row r="29" ht="12.75">
      <c r="A29">
        <f>IF(A&lt;&gt;0,(-B-SQRT(d))/(2*A),IF(A=0,-Q/B,IF(B=0,"решений нет",IF(Q=0,"множество решений"))))</f>
        <v>-2.5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8">
      <selection activeCell="J50" sqref="J50"/>
    </sheetView>
  </sheetViews>
  <sheetFormatPr defaultColWidth="9.140625" defaultRowHeight="12.75"/>
  <cols>
    <col min="1" max="1" width="7.00390625" style="0" customWidth="1"/>
    <col min="2" max="2" width="22.8515625" style="0" customWidth="1"/>
    <col min="3" max="3" width="14.7109375" style="0" customWidth="1"/>
    <col min="4" max="4" width="16.7109375" style="0" customWidth="1"/>
    <col min="5" max="5" width="16.8515625" style="0" customWidth="1"/>
    <col min="6" max="6" width="18.8515625" style="0" customWidth="1"/>
    <col min="7" max="7" width="9.28125" style="0" bestFit="1" customWidth="1"/>
    <col min="8" max="8" width="9.57421875" style="0" bestFit="1" customWidth="1"/>
    <col min="9" max="9" width="11.7109375" style="0" customWidth="1"/>
    <col min="10" max="10" width="9.57421875" style="0" customWidth="1"/>
  </cols>
  <sheetData>
    <row r="1" spans="1:5" ht="23.25">
      <c r="A1" s="26" t="s">
        <v>18</v>
      </c>
      <c r="B1" s="26"/>
      <c r="C1" s="26"/>
      <c r="D1" s="26"/>
      <c r="E1" s="26"/>
    </row>
    <row r="2" spans="1:6" ht="15.75" customHeight="1">
      <c r="A2" s="6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5" t="s">
        <v>19</v>
      </c>
    </row>
    <row r="3" spans="1:6" ht="18" customHeight="1">
      <c r="A3" s="7" t="s">
        <v>14</v>
      </c>
      <c r="B3" s="6" t="s">
        <v>15</v>
      </c>
      <c r="C3" s="7">
        <v>4</v>
      </c>
      <c r="D3" s="7">
        <v>4</v>
      </c>
      <c r="E3" s="7">
        <v>5</v>
      </c>
      <c r="F3" s="12">
        <f aca="true" t="shared" si="0" ref="F3:F8">AVERAGE(C3:E3)</f>
        <v>4.333333333333333</v>
      </c>
    </row>
    <row r="4" spans="1:6" ht="15.75">
      <c r="A4" s="7" t="s">
        <v>16</v>
      </c>
      <c r="B4" s="6" t="s">
        <v>23</v>
      </c>
      <c r="C4" s="7">
        <v>5</v>
      </c>
      <c r="D4" s="7">
        <v>3</v>
      </c>
      <c r="E4" s="7">
        <v>5</v>
      </c>
      <c r="F4" s="12">
        <f t="shared" si="0"/>
        <v>4.333333333333333</v>
      </c>
    </row>
    <row r="5" spans="1:6" ht="17.25" customHeight="1">
      <c r="A5" s="7" t="s">
        <v>17</v>
      </c>
      <c r="B5" s="6" t="s">
        <v>56</v>
      </c>
      <c r="C5" s="7">
        <v>5</v>
      </c>
      <c r="D5" s="7">
        <v>5</v>
      </c>
      <c r="E5" s="7">
        <v>5</v>
      </c>
      <c r="F5" s="12">
        <f t="shared" si="0"/>
        <v>5</v>
      </c>
    </row>
    <row r="6" spans="1:6" ht="15.75">
      <c r="A6" s="7">
        <v>4</v>
      </c>
      <c r="B6" s="6" t="s">
        <v>24</v>
      </c>
      <c r="C6" s="7">
        <v>4</v>
      </c>
      <c r="D6" s="7">
        <v>5</v>
      </c>
      <c r="E6" s="7">
        <v>5</v>
      </c>
      <c r="F6" s="12">
        <f t="shared" si="0"/>
        <v>4.666666666666667</v>
      </c>
    </row>
    <row r="7" spans="1:6" ht="15.75">
      <c r="A7" s="7">
        <v>5</v>
      </c>
      <c r="B7" s="6" t="s">
        <v>25</v>
      </c>
      <c r="C7" s="7">
        <v>3</v>
      </c>
      <c r="D7" s="7">
        <v>2</v>
      </c>
      <c r="E7" s="7">
        <v>3</v>
      </c>
      <c r="F7" s="12">
        <f t="shared" si="0"/>
        <v>2.6666666666666665</v>
      </c>
    </row>
    <row r="8" spans="1:6" ht="15.75">
      <c r="A8" s="8">
        <v>6</v>
      </c>
      <c r="B8" s="14" t="s">
        <v>55</v>
      </c>
      <c r="C8" s="7">
        <v>3</v>
      </c>
      <c r="D8" s="7">
        <v>3</v>
      </c>
      <c r="E8" s="7">
        <v>4</v>
      </c>
      <c r="F8" s="12">
        <f t="shared" si="0"/>
        <v>3.3333333333333335</v>
      </c>
    </row>
    <row r="9" spans="1:6" ht="18" customHeight="1">
      <c r="A9" s="27" t="s">
        <v>19</v>
      </c>
      <c r="B9" s="28"/>
      <c r="C9" s="11">
        <f>AVERAGE(C3:C8)</f>
        <v>4</v>
      </c>
      <c r="D9" s="11">
        <f>AVERAGE(D3:D8)</f>
        <v>3.6666666666666665</v>
      </c>
      <c r="E9" s="12">
        <f>AVERAGE(E3:E8)</f>
        <v>4.5</v>
      </c>
      <c r="F9" s="12">
        <f>AVERAGE(F3:F8)</f>
        <v>4.055555555555555</v>
      </c>
    </row>
    <row r="11" spans="1:4" ht="15.75">
      <c r="A11" s="31" t="s">
        <v>22</v>
      </c>
      <c r="B11" s="32"/>
      <c r="C11" s="32"/>
      <c r="D11" s="32"/>
    </row>
    <row r="13" spans="1:4" ht="31.5">
      <c r="A13" s="6" t="s">
        <v>9</v>
      </c>
      <c r="B13" s="6" t="s">
        <v>20</v>
      </c>
      <c r="C13" s="7" t="s">
        <v>19</v>
      </c>
      <c r="D13" s="7" t="s">
        <v>21</v>
      </c>
    </row>
    <row r="14" spans="1:4" ht="15.75">
      <c r="A14" s="7" t="s">
        <v>14</v>
      </c>
      <c r="B14" s="6" t="s">
        <v>15</v>
      </c>
      <c r="C14" s="13">
        <f aca="true" t="shared" si="1" ref="C14:C19">F3</f>
        <v>4.333333333333333</v>
      </c>
      <c r="D14" s="7">
        <f>IF((3&lt;s)*(s&lt;4),w*e,IF((4&lt;s)*(s&lt;4.5),w*t)+IF((4.5&lt;s)*(s&lt;5),w*y,IF(s=5,w*u)))</f>
        <v>150000</v>
      </c>
    </row>
    <row r="15" spans="1:4" ht="15.75">
      <c r="A15" s="7" t="s">
        <v>16</v>
      </c>
      <c r="B15" s="6" t="s">
        <v>23</v>
      </c>
      <c r="C15" s="13">
        <f t="shared" si="1"/>
        <v>4.333333333333333</v>
      </c>
      <c r="D15" s="7">
        <f>IF((3&lt;s)*(s&lt;4),w*e,IF((4&lt;s)*(s&lt;4.5),w*t)+IF((4.5&lt;s)*(s&lt;5),w*y,IF(s=5,w*u)))</f>
        <v>150000</v>
      </c>
    </row>
    <row r="16" spans="1:4" ht="18" customHeight="1">
      <c r="A16" s="7" t="s">
        <v>17</v>
      </c>
      <c r="B16" s="6" t="s">
        <v>57</v>
      </c>
      <c r="C16" s="13">
        <f t="shared" si="1"/>
        <v>5</v>
      </c>
      <c r="D16" s="7">
        <f>IF((3&lt;s)*(s&lt;4),w*e,IF((4&lt;s)*(s&lt;4.5),w*t)+IF((4.5&lt;s)*(s&lt;5),w*y,IF(s=5,w*u)))</f>
        <v>150000</v>
      </c>
    </row>
    <row r="17" spans="1:4" ht="15.75">
      <c r="A17" s="7">
        <v>4</v>
      </c>
      <c r="B17" s="6" t="s">
        <v>24</v>
      </c>
      <c r="C17" s="13">
        <f t="shared" si="1"/>
        <v>4.666666666666667</v>
      </c>
      <c r="D17" s="7">
        <f>IF((3&lt;s)*(s&lt;4),w*e,IF((4&lt;s)*(s&lt;4.5),w*t)+IF((4.5&lt;s)*(s&lt;5),w*y,IF(s=5,w*u)))</f>
        <v>150000</v>
      </c>
    </row>
    <row r="18" spans="1:4" ht="15.75">
      <c r="A18" s="7">
        <v>5</v>
      </c>
      <c r="B18" s="6" t="s">
        <v>25</v>
      </c>
      <c r="C18" s="13">
        <f t="shared" si="1"/>
        <v>2.6666666666666665</v>
      </c>
      <c r="D18" s="7">
        <f>IF((3&lt;s)*(s&lt;4),w*e,IF((4&lt;s)*(s&lt;4.5),w*t)+IF((4.5&lt;s)*(s&lt;5),w*y,IF(s=5,w*u)+IF(s&lt;3,0)))</f>
        <v>150000</v>
      </c>
    </row>
    <row r="19" spans="1:4" ht="15.75">
      <c r="A19" s="8">
        <v>6</v>
      </c>
      <c r="B19" s="14" t="s">
        <v>55</v>
      </c>
      <c r="C19" s="13">
        <f t="shared" si="1"/>
        <v>3.3333333333333335</v>
      </c>
      <c r="D19" s="7">
        <f>IF((3&lt;s)*(s&lt;4),w*e,IF((4&lt;s)*(s&lt;4.5),w*t)+IF((4.5&lt;s)*(s&lt;5),w*y,IF(s=5,w*u)))</f>
        <v>150000</v>
      </c>
    </row>
    <row r="23" spans="1:3" ht="23.25" customHeight="1">
      <c r="A23" s="33" t="s">
        <v>26</v>
      </c>
      <c r="B23" s="34"/>
      <c r="C23" s="9">
        <v>125000</v>
      </c>
    </row>
    <row r="24" spans="1:3" ht="15.75">
      <c r="A24" s="30" t="s">
        <v>27</v>
      </c>
      <c r="B24" s="28"/>
      <c r="C24" s="15">
        <v>1.2</v>
      </c>
    </row>
    <row r="25" spans="1:3" ht="15.75">
      <c r="A25" s="30" t="s">
        <v>28</v>
      </c>
      <c r="B25" s="28"/>
      <c r="C25" s="14">
        <v>1.5</v>
      </c>
    </row>
    <row r="26" spans="1:3" ht="15.75">
      <c r="A26" s="30" t="s">
        <v>29</v>
      </c>
      <c r="B26" s="28"/>
      <c r="C26" s="14">
        <v>1.8</v>
      </c>
    </row>
    <row r="27" spans="1:3" ht="13.5">
      <c r="A27" s="29" t="s">
        <v>30</v>
      </c>
      <c r="B27" s="28"/>
      <c r="C27" s="5">
        <v>20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7" spans="1:5" ht="23.25">
      <c r="A37" s="26" t="s">
        <v>18</v>
      </c>
      <c r="B37" s="26"/>
      <c r="C37" s="26"/>
      <c r="D37" s="26"/>
      <c r="E37" s="26"/>
    </row>
    <row r="38" spans="1:11" ht="15.75">
      <c r="A38" s="6" t="s">
        <v>9</v>
      </c>
      <c r="B38" s="7" t="s">
        <v>10</v>
      </c>
      <c r="C38" s="7" t="s">
        <v>11</v>
      </c>
      <c r="D38" s="7" t="s">
        <v>12</v>
      </c>
      <c r="E38" s="7" t="s">
        <v>13</v>
      </c>
      <c r="F38" s="5" t="s">
        <v>19</v>
      </c>
      <c r="G38" s="17" t="s">
        <v>36</v>
      </c>
      <c r="H38" s="16"/>
      <c r="I38" s="19" t="s">
        <v>38</v>
      </c>
      <c r="J38" s="19" t="s">
        <v>39</v>
      </c>
      <c r="K38" t="s">
        <v>40</v>
      </c>
    </row>
    <row r="39" spans="1:11" ht="15.75">
      <c r="A39" s="7" t="s">
        <v>14</v>
      </c>
      <c r="B39" s="6" t="s">
        <v>15</v>
      </c>
      <c r="C39" s="7">
        <v>8</v>
      </c>
      <c r="D39" s="7">
        <v>7</v>
      </c>
      <c r="E39" s="7">
        <v>2</v>
      </c>
      <c r="F39" s="12">
        <f aca="true" t="shared" si="2" ref="F39:F44">AVERAGE(C39:E39)</f>
        <v>5.666666666666667</v>
      </c>
      <c r="G39" s="5"/>
      <c r="I39">
        <f aca="true" t="shared" si="3" ref="I39:I44">COUNTIF(C39:E39,"&gt;8")</f>
        <v>0</v>
      </c>
      <c r="J39">
        <f aca="true" t="shared" si="4" ref="J39:J44">COUNTIF(C39:E39,"&gt;6")</f>
        <v>2</v>
      </c>
      <c r="K39">
        <f aca="true" t="shared" si="5" ref="K39:K44">COUNTIF(C39:E39,"&lt;=2")</f>
        <v>1</v>
      </c>
    </row>
    <row r="40" spans="1:11" ht="15.75">
      <c r="A40" s="7" t="s">
        <v>16</v>
      </c>
      <c r="B40" s="6" t="s">
        <v>23</v>
      </c>
      <c r="C40" s="7">
        <v>1</v>
      </c>
      <c r="D40" s="7">
        <v>3</v>
      </c>
      <c r="E40" s="7">
        <v>7</v>
      </c>
      <c r="F40" s="12">
        <f t="shared" si="2"/>
        <v>3.6666666666666665</v>
      </c>
      <c r="G40" s="5"/>
      <c r="I40">
        <f t="shared" si="3"/>
        <v>0</v>
      </c>
      <c r="J40">
        <f t="shared" si="4"/>
        <v>1</v>
      </c>
      <c r="K40">
        <f t="shared" si="5"/>
        <v>1</v>
      </c>
    </row>
    <row r="41" spans="1:11" ht="16.5" customHeight="1">
      <c r="A41" s="7" t="s">
        <v>17</v>
      </c>
      <c r="B41" s="6" t="s">
        <v>57</v>
      </c>
      <c r="C41" s="7">
        <v>10</v>
      </c>
      <c r="D41" s="7">
        <v>10</v>
      </c>
      <c r="E41" s="7">
        <v>10</v>
      </c>
      <c r="F41" s="12">
        <f t="shared" si="2"/>
        <v>10</v>
      </c>
      <c r="G41" s="5"/>
      <c r="I41">
        <f t="shared" si="3"/>
        <v>3</v>
      </c>
      <c r="J41">
        <f t="shared" si="4"/>
        <v>3</v>
      </c>
      <c r="K41">
        <f t="shared" si="5"/>
        <v>0</v>
      </c>
    </row>
    <row r="42" spans="1:11" ht="15.75">
      <c r="A42" s="7">
        <v>4</v>
      </c>
      <c r="B42" s="6" t="s">
        <v>24</v>
      </c>
      <c r="C42" s="7">
        <v>10</v>
      </c>
      <c r="D42" s="7">
        <v>10</v>
      </c>
      <c r="E42" s="7">
        <v>9</v>
      </c>
      <c r="F42" s="12">
        <f t="shared" si="2"/>
        <v>9.666666666666666</v>
      </c>
      <c r="G42" s="5"/>
      <c r="I42">
        <f t="shared" si="3"/>
        <v>3</v>
      </c>
      <c r="J42">
        <f t="shared" si="4"/>
        <v>3</v>
      </c>
      <c r="K42">
        <f t="shared" si="5"/>
        <v>0</v>
      </c>
    </row>
    <row r="43" spans="1:11" ht="15.75">
      <c r="A43" s="7">
        <v>5</v>
      </c>
      <c r="B43" s="6" t="s">
        <v>25</v>
      </c>
      <c r="C43" s="7">
        <v>9</v>
      </c>
      <c r="D43" s="7">
        <v>6</v>
      </c>
      <c r="E43" s="7">
        <v>10</v>
      </c>
      <c r="F43" s="12">
        <f t="shared" si="2"/>
        <v>8.333333333333334</v>
      </c>
      <c r="G43" s="5"/>
      <c r="I43">
        <f t="shared" si="3"/>
        <v>2</v>
      </c>
      <c r="J43">
        <f t="shared" si="4"/>
        <v>2</v>
      </c>
      <c r="K43">
        <f t="shared" si="5"/>
        <v>0</v>
      </c>
    </row>
    <row r="44" spans="1:11" ht="15.75">
      <c r="A44" s="8">
        <v>6</v>
      </c>
      <c r="B44" s="14" t="s">
        <v>55</v>
      </c>
      <c r="C44" s="7">
        <v>8</v>
      </c>
      <c r="D44" s="7">
        <v>3</v>
      </c>
      <c r="E44" s="7">
        <v>2</v>
      </c>
      <c r="F44" s="12">
        <f t="shared" si="2"/>
        <v>4.333333333333333</v>
      </c>
      <c r="G44" s="5"/>
      <c r="I44">
        <f t="shared" si="3"/>
        <v>0</v>
      </c>
      <c r="J44">
        <f t="shared" si="4"/>
        <v>1</v>
      </c>
      <c r="K44">
        <f t="shared" si="5"/>
        <v>1</v>
      </c>
    </row>
    <row r="45" spans="1:7" ht="17.25" customHeight="1">
      <c r="A45" s="27" t="s">
        <v>19</v>
      </c>
      <c r="B45" s="28"/>
      <c r="C45" s="12">
        <f>AVERAGE(C39:C44)</f>
        <v>7.666666666666667</v>
      </c>
      <c r="D45" s="12">
        <f>AVERAGE(D39:D44)</f>
        <v>6.5</v>
      </c>
      <c r="E45" s="12">
        <f>AVERAGE(E39:E44)</f>
        <v>6.666666666666667</v>
      </c>
      <c r="F45" s="12">
        <f>AVERAGE(F39:F44)</f>
        <v>6.9444444444444455</v>
      </c>
      <c r="G45" s="5"/>
    </row>
    <row r="48" spans="1:6" ht="12.75">
      <c r="A48" s="22" t="s">
        <v>31</v>
      </c>
      <c r="B48" s="22"/>
      <c r="C48" s="22"/>
      <c r="D48" s="22"/>
      <c r="E48" s="22"/>
      <c r="F48" s="10">
        <f>COUNTIF(I39:I44,3)</f>
        <v>2</v>
      </c>
    </row>
    <row r="49" spans="1:6" ht="12.75">
      <c r="A49" s="22" t="s">
        <v>32</v>
      </c>
      <c r="B49" s="22"/>
      <c r="C49" s="22"/>
      <c r="D49" s="22"/>
      <c r="E49" s="22"/>
      <c r="F49" s="10">
        <f>COUNTIF(J40:J45,3)</f>
        <v>2</v>
      </c>
    </row>
    <row r="50" spans="1:6" ht="12.75">
      <c r="A50" s="22" t="s">
        <v>33</v>
      </c>
      <c r="B50" s="22"/>
      <c r="C50" s="22"/>
      <c r="D50" s="22"/>
      <c r="E50" s="22"/>
      <c r="F50" s="10">
        <f>COUNTIF(K39:K44,"&lt;&gt;0")</f>
        <v>3</v>
      </c>
    </row>
    <row r="51" spans="1:6" ht="12.75">
      <c r="A51" s="23" t="s">
        <v>34</v>
      </c>
      <c r="B51" s="23"/>
      <c r="C51" s="23"/>
      <c r="D51" s="23"/>
      <c r="E51" s="23"/>
      <c r="F51" s="5" t="str">
        <f>IF((MIN(C45:E45))=C45,C38,IF((MIN(C45:E45))=D45,D38,IF(MIN(C45:E45)=E45,E38)))</f>
        <v>Эконом. Теория</v>
      </c>
    </row>
    <row r="52" spans="1:6" ht="15.75">
      <c r="A52" s="24" t="s">
        <v>35</v>
      </c>
      <c r="B52" s="25"/>
      <c r="C52" s="25"/>
      <c r="D52" s="25"/>
      <c r="E52" s="25"/>
      <c r="F52" s="5" t="str">
        <f>IF((MAX(F39:F45))=F39,B39,IF((MAX(n))=F40,B40,IF((MAX(n))=F41,B41,IF((MAX(n))=F42,B42,IF((MAX(n))=F43,B43,IF((MAX(n))=F44,B44))))))</f>
        <v>Керимбердиева М.Т.</v>
      </c>
    </row>
    <row r="54" ht="12" customHeight="1">
      <c r="A54" s="18" t="s">
        <v>37</v>
      </c>
    </row>
  </sheetData>
  <sheetProtection/>
  <mergeCells count="15">
    <mergeCell ref="A27:B27"/>
    <mergeCell ref="A24:B24"/>
    <mergeCell ref="A25:B25"/>
    <mergeCell ref="A26:B26"/>
    <mergeCell ref="A1:E1"/>
    <mergeCell ref="A9:B9"/>
    <mergeCell ref="A11:D11"/>
    <mergeCell ref="A23:B23"/>
    <mergeCell ref="A49:E49"/>
    <mergeCell ref="A50:E50"/>
    <mergeCell ref="A51:E51"/>
    <mergeCell ref="A52:E52"/>
    <mergeCell ref="A37:E37"/>
    <mergeCell ref="A45:B45"/>
    <mergeCell ref="A48:E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spans="1:11" ht="12.75">
      <c r="A1" s="21">
        <v>3</v>
      </c>
      <c r="B1" s="21">
        <v>3</v>
      </c>
      <c r="C1" s="21">
        <v>3</v>
      </c>
      <c r="F1" s="35" t="s">
        <v>41</v>
      </c>
      <c r="G1" s="36"/>
      <c r="H1" s="36"/>
      <c r="I1" s="36"/>
      <c r="J1" s="36"/>
      <c r="K1" s="36"/>
    </row>
    <row r="2" spans="1:11" ht="12.75">
      <c r="A2" s="20" t="s">
        <v>42</v>
      </c>
      <c r="B2" s="20" t="s">
        <v>43</v>
      </c>
      <c r="C2" s="20" t="s">
        <v>44</v>
      </c>
      <c r="F2" s="36"/>
      <c r="G2" s="36"/>
      <c r="H2" s="36"/>
      <c r="I2" s="36"/>
      <c r="J2" s="36"/>
      <c r="K2" s="36"/>
    </row>
    <row r="3" spans="6:11" ht="12.75">
      <c r="F3" s="36"/>
      <c r="G3" s="36"/>
      <c r="H3" s="36"/>
      <c r="I3" s="36"/>
      <c r="J3" s="36"/>
      <c r="K3" s="36"/>
    </row>
    <row r="4" spans="6:11" ht="12.75">
      <c r="F4" s="36"/>
      <c r="G4" s="36"/>
      <c r="H4" s="36"/>
      <c r="I4" s="36"/>
      <c r="J4" s="36"/>
      <c r="K4" s="36"/>
    </row>
    <row r="5" spans="6:11" ht="12.75">
      <c r="F5" s="36"/>
      <c r="G5" s="36"/>
      <c r="H5" s="36"/>
      <c r="I5" s="36"/>
      <c r="J5" s="36"/>
      <c r="K5" s="36"/>
    </row>
    <row r="6" spans="6:11" ht="12.75">
      <c r="F6" s="36"/>
      <c r="G6" s="36"/>
      <c r="H6" s="36"/>
      <c r="I6" s="36"/>
      <c r="J6" s="36"/>
      <c r="K6" s="36"/>
    </row>
    <row r="7" spans="6:11" ht="12.75">
      <c r="F7" s="36"/>
      <c r="G7" s="36"/>
      <c r="H7" s="36"/>
      <c r="I7" s="36"/>
      <c r="J7" s="36"/>
      <c r="K7" s="36"/>
    </row>
    <row r="8" spans="6:11" ht="12.75">
      <c r="F8" s="36"/>
      <c r="G8" s="36"/>
      <c r="H8" s="36"/>
      <c r="I8" s="36"/>
      <c r="J8" s="36"/>
      <c r="K8" s="36"/>
    </row>
    <row r="9" spans="6:11" ht="12.75">
      <c r="F9" s="36"/>
      <c r="G9" s="36"/>
      <c r="H9" s="36"/>
      <c r="I9" s="36"/>
      <c r="J9" s="36"/>
      <c r="K9" s="36"/>
    </row>
    <row r="10" spans="6:11" ht="12.75">
      <c r="F10" s="36"/>
      <c r="G10" s="36"/>
      <c r="H10" s="36"/>
      <c r="I10" s="36"/>
      <c r="J10" s="36"/>
      <c r="K10" s="36"/>
    </row>
    <row r="11" spans="6:11" ht="12.75">
      <c r="F11" s="36"/>
      <c r="G11" s="36"/>
      <c r="H11" s="36"/>
      <c r="I11" s="36"/>
      <c r="J11" s="36"/>
      <c r="K11" s="36"/>
    </row>
    <row r="16" spans="1:7" ht="12.75">
      <c r="A16" t="s">
        <v>45</v>
      </c>
      <c r="D16" t="s">
        <v>46</v>
      </c>
      <c r="G16" t="s">
        <v>47</v>
      </c>
    </row>
    <row r="17" spans="1:7" ht="12.75">
      <c r="A17" t="str">
        <f>IF(AND(A=B,B=Q,Q=A),"РАВНОСТОРОННИЙ",IF(OR(A=B,B=Q,Q=A),"РАВНОбЕДЕРНЫЙ","РАЗНОСТОРОННИЙ"))</f>
        <v>РАВНОСТОРОННИЙ</v>
      </c>
      <c r="D17" t="str">
        <f>IF(OR((A^2+B^2-Q^2)/2*A*B=0,(A^2-B^2+Q^2)/2*A*Q=0,(Q^2+B^2-A^2)/2*Q*B=0),"ПРЯМОУГОЛЬНЫЙ",IF(OR((A^2+B^2-Q^2)/2*A*B&lt;0,(A^2-B^2+Q^2)/2*A*Q&lt;0,(Q^2+B^2-A^2)/2*Q*B&lt;0),"ТУПОУГОЛЬНЫЙ","ОСТРОУГОЛЬНЫЙ"))</f>
        <v>ОСТРОУГОЛЬНЫЙ</v>
      </c>
      <c r="G17">
        <f>IF(AND(A+B&gt;Q,A+Q&gt;B,B+Q&gt;A),s,"несуществует")</f>
        <v>3.897114317029974</v>
      </c>
    </row>
    <row r="23" spans="1:4" ht="12.75">
      <c r="A23" t="s">
        <v>48</v>
      </c>
      <c r="C23" t="s">
        <v>50</v>
      </c>
      <c r="D23" t="s">
        <v>49</v>
      </c>
    </row>
    <row r="24" spans="1:4" ht="12.75">
      <c r="A24">
        <f>IF(AND(A&lt;&gt;0,B&lt;&gt;0,Q&lt;&gt;0),SQRT(p*(p-A)*(p-B)*(p-Q)),)</f>
        <v>3.897114317029974</v>
      </c>
      <c r="C24">
        <f>A+B+Q</f>
        <v>9</v>
      </c>
      <c r="D24">
        <f>периметр/2</f>
        <v>4.5</v>
      </c>
    </row>
  </sheetData>
  <sheetProtection/>
  <mergeCells count="1">
    <mergeCell ref="F1:K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2010-03-03T19:56:04Z</dcterms:modified>
  <cp:category/>
  <cp:version/>
  <cp:contentType/>
  <cp:contentStatus/>
</cp:coreProperties>
</file>